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7485"/>
  </bookViews>
  <sheets>
    <sheet name="Calculator" sheetId="1" r:id="rId1"/>
    <sheet name="WB data" sheetId="2" r:id="rId2"/>
  </sheets>
  <calcPr calcId="125725"/>
</workbook>
</file>

<file path=xl/calcChain.xml><?xml version="1.0" encoding="utf-8"?>
<calcChain xmlns="http://schemas.openxmlformats.org/spreadsheetml/2006/main">
  <c r="B27" i="1"/>
  <c r="B26"/>
  <c r="D26" s="1"/>
  <c r="E26" s="1"/>
  <c r="B25"/>
  <c r="B24"/>
  <c r="B23"/>
  <c r="B21"/>
  <c r="C23"/>
  <c r="C24"/>
  <c r="C25"/>
  <c r="C26"/>
  <c r="C27"/>
  <c r="D27" l="1"/>
  <c r="E27" s="1"/>
  <c r="D24"/>
  <c r="E24" s="1"/>
  <c r="D23"/>
  <c r="E23" s="1"/>
  <c r="D25"/>
  <c r="E25" s="1"/>
  <c r="B28"/>
  <c r="D28" s="1"/>
  <c r="D21" l="1"/>
  <c r="F21" s="1"/>
  <c r="E28"/>
  <c r="F25" l="1"/>
  <c r="C12" s="1"/>
  <c r="F27"/>
  <c r="C14" s="1"/>
  <c r="F26"/>
  <c r="C13" s="1"/>
  <c r="F24"/>
  <c r="C11" s="1"/>
  <c r="F28"/>
  <c r="E21"/>
  <c r="G26" s="1"/>
  <c r="D13" s="1"/>
  <c r="F23"/>
  <c r="C10" s="1"/>
  <c r="C21"/>
  <c r="B16" s="1"/>
  <c r="G23" l="1"/>
  <c r="D10" s="1"/>
  <c r="G25"/>
  <c r="D12" s="1"/>
  <c r="G24"/>
  <c r="D11" s="1"/>
  <c r="G27"/>
  <c r="D14" s="1"/>
  <c r="G21"/>
  <c r="G28"/>
</calcChain>
</file>

<file path=xl/sharedStrings.xml><?xml version="1.0" encoding="utf-8"?>
<sst xmlns="http://schemas.openxmlformats.org/spreadsheetml/2006/main" count="74" uniqueCount="64">
  <si>
    <t>China</t>
  </si>
  <si>
    <t>U.S.</t>
  </si>
  <si>
    <t>Euro Area</t>
  </si>
  <si>
    <t>India</t>
  </si>
  <si>
    <t>Inputs</t>
  </si>
  <si>
    <t>Japan</t>
  </si>
  <si>
    <t>Share of world GDP</t>
  </si>
  <si>
    <t>Share of world growth</t>
  </si>
  <si>
    <t>Region</t>
  </si>
  <si>
    <t>World</t>
  </si>
  <si>
    <t>Forecast growth rate</t>
  </si>
  <si>
    <t>2011</t>
  </si>
  <si>
    <t>2012</t>
  </si>
  <si>
    <t>2014e</t>
  </si>
  <si>
    <t>2015f</t>
  </si>
  <si>
    <t>2016f</t>
  </si>
  <si>
    <t>2017f</t>
  </si>
  <si>
    <t>REAL GDP 1/</t>
  </si>
  <si>
    <t>High income</t>
  </si>
  <si>
    <t>United States</t>
  </si>
  <si>
    <t>United Kingdom</t>
  </si>
  <si>
    <t>Russia</t>
  </si>
  <si>
    <t>Developing countries</t>
  </si>
  <si>
    <t>East Asia and Pacific</t>
  </si>
  <si>
    <t>Indonesia</t>
  </si>
  <si>
    <t>Thailand</t>
  </si>
  <si>
    <t>Europe and Central Asia</t>
  </si>
  <si>
    <t>Kazakhstan</t>
  </si>
  <si>
    <t>Turkey</t>
  </si>
  <si>
    <t>Romania</t>
  </si>
  <si>
    <t>Latin America and the Caribbean</t>
  </si>
  <si>
    <t>Brazil</t>
  </si>
  <si>
    <t>Mexico</t>
  </si>
  <si>
    <t>Argentina</t>
  </si>
  <si>
    <t xml:space="preserve">Middle East and North Africa </t>
  </si>
  <si>
    <t>Egypt 2/</t>
  </si>
  <si>
    <t xml:space="preserve">Iran </t>
  </si>
  <si>
    <t>Algeria</t>
  </si>
  <si>
    <t>South Asia</t>
  </si>
  <si>
    <t>India 2/</t>
  </si>
  <si>
    <t>Pakistan 2/</t>
  </si>
  <si>
    <t>Bangladesh 2/</t>
  </si>
  <si>
    <t>Sub-Saharan Africa</t>
  </si>
  <si>
    <t>South Africa</t>
  </si>
  <si>
    <t>Nigeria</t>
  </si>
  <si>
    <t>Angola</t>
  </si>
  <si>
    <t>Notes:</t>
  </si>
  <si>
    <t>1/ constant 2010 U.S. dollars</t>
  </si>
  <si>
    <t>2/ calendar year-based numbers for aggregation purpose (publication shows fiscal year-based growth rates)</t>
  </si>
  <si>
    <t>Rest of World</t>
  </si>
  <si>
    <t>© 2015 Thomson Reuters</t>
  </si>
  <si>
    <t>Background calculations</t>
  </si>
  <si>
    <t>Source: World Bank Global Economic Prospects, June 2015 forecasts in constant 2010 U.S. dollars</t>
  </si>
  <si>
    <t>*Euro area plus United Kingdom</t>
  </si>
  <si>
    <t>Where in the world will growth come from in 2016?</t>
  </si>
  <si>
    <t>See how much each region contributes to global GDP</t>
  </si>
  <si>
    <t>Outputs for 2016</t>
  </si>
  <si>
    <t>Growth 2015-16</t>
  </si>
  <si>
    <t>Euro area plus UK</t>
  </si>
  <si>
    <t>Europe *</t>
  </si>
  <si>
    <t>GDP ($ bln)</t>
  </si>
  <si>
    <t>Increase ($ bln)</t>
  </si>
  <si>
    <t>Share of world GDP growth</t>
  </si>
  <si>
    <t>www.breakingviews.com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</si>
</sst>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0" fillId="0" borderId="0" xfId="0" applyFont="1"/>
    <xf numFmtId="164" fontId="1" fillId="0" borderId="0" xfId="1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/>
    </xf>
    <xf numFmtId="164" fontId="10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2" applyAlignment="1" applyProtection="1">
      <alignment horizontal="right"/>
    </xf>
    <xf numFmtId="0" fontId="2" fillId="0" borderId="0" xfId="0" applyFont="1" applyAlignment="1">
      <alignment horizontal="center" vertical="center"/>
    </xf>
    <xf numFmtId="164" fontId="5" fillId="0" borderId="0" xfId="1" applyNumberFormat="1" applyFont="1" applyAlignment="1" applyProtection="1">
      <alignment horizontal="center" vertical="center"/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2" fillId="0" borderId="0" xfId="0" applyFont="1"/>
    <xf numFmtId="0" fontId="12" fillId="0" borderId="0" xfId="0" applyFont="1" applyBorder="1"/>
    <xf numFmtId="1" fontId="12" fillId="0" borderId="0" xfId="0" applyNumberFormat="1" applyFont="1" applyBorder="1"/>
    <xf numFmtId="1" fontId="12" fillId="0" borderId="0" xfId="0" applyNumberFormat="1" applyFont="1" applyFill="1" applyBorder="1"/>
    <xf numFmtId="0" fontId="12" fillId="0" borderId="2" xfId="0" applyFont="1" applyBorder="1"/>
    <xf numFmtId="1" fontId="12" fillId="0" borderId="2" xfId="0" applyNumberFormat="1" applyFont="1" applyBorder="1"/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19050</xdr:rowOff>
    </xdr:to>
    <xdr:pic>
      <xdr:nvPicPr>
        <xdr:cNvPr id="1045" name="Picture 7" descr="Reuters breakingview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905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</xdr:row>
      <xdr:rowOff>104776</xdr:rowOff>
    </xdr:from>
    <xdr:to>
      <xdr:col>6</xdr:col>
      <xdr:colOff>942976</xdr:colOff>
      <xdr:row>17</xdr:row>
      <xdr:rowOff>57150</xdr:rowOff>
    </xdr:to>
    <xdr:sp macro="" textlink="">
      <xdr:nvSpPr>
        <xdr:cNvPr id="3" name="TextBox 2"/>
        <xdr:cNvSpPr txBox="1"/>
      </xdr:nvSpPr>
      <xdr:spPr>
        <a:xfrm>
          <a:off x="4819650" y="676276"/>
          <a:ext cx="3105151" cy="2886074"/>
        </a:xfrm>
        <a:prstGeom prst="rect">
          <a:avLst/>
        </a:prstGeom>
        <a:solidFill>
          <a:srgbClr val="0070C0">
            <a:alpha val="25000"/>
          </a:srgb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solidFill>
                <a:schemeClr val="dk1"/>
              </a:solidFill>
              <a:latin typeface="+mn-lt"/>
              <a:ea typeface="+mn-ea"/>
              <a:cs typeface="+mn-cs"/>
            </a:rPr>
            <a:t>How it works</a:t>
          </a:r>
          <a:endParaRPr lang="en-US" sz="1000"/>
        </a:p>
        <a:p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latin typeface="+mn-lt"/>
              <a:ea typeface="+mn-ea"/>
              <a:cs typeface="+mn-cs"/>
            </a:rPr>
            <a:t>By Peter Thal Larsen and Robyn Mak</a:t>
          </a:r>
          <a:endParaRPr lang="en-US" sz="1000"/>
        </a:p>
        <a:p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This calculator works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out what proportion of global growth the five biggest economic blocs will contribute next year.</a:t>
          </a:r>
          <a:endParaRPr lang="en-US" sz="1000"/>
        </a:p>
        <a:p>
          <a:pPr fontAlgn="base"/>
          <a:endParaRPr lang="en-US" sz="1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Users can input growth rates for China, the United States, Europe, India and Japan by changing the number in </a:t>
          </a:r>
          <a:r>
            <a:rPr lang="en-US" sz="1000" baseline="0">
              <a:solidFill>
                <a:srgbClr val="0070C0"/>
              </a:solidFill>
              <a:latin typeface="+mn-lt"/>
              <a:ea typeface="+mn-ea"/>
              <a:cs typeface="+mn-cs"/>
            </a:rPr>
            <a:t>blue</a:t>
          </a:r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en-US" sz="1000"/>
        </a:p>
        <a:p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The numbers 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in </a:t>
          </a:r>
          <a:r>
            <a:rPr lang="en-US" sz="1000" baseline="0">
              <a:solidFill>
                <a:srgbClr val="FF0000"/>
              </a:solidFill>
              <a:latin typeface="+mn-lt"/>
              <a:ea typeface="+mn-ea"/>
              <a:cs typeface="+mn-cs"/>
            </a:rPr>
            <a:t>red 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show the share of world GDP and world GDP growth each region will accounts for in 2016.</a:t>
          </a:r>
          <a:endParaRPr lang="en-US" sz="1000"/>
        </a:p>
        <a:p>
          <a:pPr fontAlgn="base"/>
          <a:endParaRPr lang="en-US" sz="1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Default 2016 growth rates, and figures for the rest of the world, are based on the World Bank's June 2015 forecast.</a:t>
          </a:r>
          <a:endParaRPr lang="en-US" sz="1000"/>
        </a:p>
        <a:p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akingview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1"/>
  <sheetViews>
    <sheetView showGridLines="0" tabSelected="1" workbookViewId="0">
      <selection activeCell="I8" sqref="I8"/>
    </sheetView>
  </sheetViews>
  <sheetFormatPr defaultRowHeight="15"/>
  <cols>
    <col min="1" max="1" width="19" style="9" customWidth="1"/>
    <col min="2" max="2" width="18.140625" style="9" customWidth="1"/>
    <col min="3" max="3" width="17.140625" style="9" customWidth="1"/>
    <col min="4" max="4" width="18" style="9" customWidth="1"/>
    <col min="5" max="5" width="17.28515625" style="9" customWidth="1"/>
    <col min="6" max="6" width="15.140625" style="9" customWidth="1"/>
    <col min="7" max="7" width="14.28515625" style="9" customWidth="1"/>
    <col min="8" max="16384" width="9.140625" style="9"/>
  </cols>
  <sheetData>
    <row r="2" spans="1:7">
      <c r="G2" s="4" t="s">
        <v>50</v>
      </c>
    </row>
    <row r="4" spans="1:7" ht="21">
      <c r="A4" s="15" t="s">
        <v>54</v>
      </c>
    </row>
    <row r="5" spans="1:7">
      <c r="A5" s="7" t="s">
        <v>55</v>
      </c>
    </row>
    <row r="6" spans="1:7" ht="15" customHeight="1">
      <c r="A6" s="15"/>
    </row>
    <row r="7" spans="1:7">
      <c r="B7" s="1" t="s">
        <v>4</v>
      </c>
      <c r="C7" s="30" t="s">
        <v>56</v>
      </c>
      <c r="D7" s="30"/>
    </row>
    <row r="8" spans="1:7" ht="30">
      <c r="B8" s="19" t="s">
        <v>57</v>
      </c>
      <c r="C8" s="16" t="s">
        <v>6</v>
      </c>
      <c r="D8" s="16" t="s">
        <v>7</v>
      </c>
    </row>
    <row r="9" spans="1:7">
      <c r="B9" s="3"/>
      <c r="C9" s="2"/>
      <c r="D9" s="2"/>
    </row>
    <row r="10" spans="1:7">
      <c r="A10" s="9" t="s">
        <v>0</v>
      </c>
      <c r="B10" s="31">
        <v>7.0370000000000002E-2</v>
      </c>
      <c r="C10" s="5">
        <f t="shared" ref="C10:D14" si="0">F23</f>
        <v>0.12136297209095263</v>
      </c>
      <c r="D10" s="6">
        <f t="shared" si="0"/>
        <v>0.253013087332214</v>
      </c>
    </row>
    <row r="11" spans="1:7">
      <c r="A11" s="9" t="s">
        <v>1</v>
      </c>
      <c r="B11" s="31">
        <v>2.8459999999999999E-2</v>
      </c>
      <c r="C11" s="5">
        <f t="shared" si="0"/>
        <v>0.22560936672482612</v>
      </c>
      <c r="D11" s="6">
        <f t="shared" si="0"/>
        <v>0.19797382625124135</v>
      </c>
    </row>
    <row r="12" spans="1:7">
      <c r="A12" t="s">
        <v>58</v>
      </c>
      <c r="B12" s="31">
        <v>1.9486230235376656E-2</v>
      </c>
      <c r="C12" s="5">
        <f t="shared" si="0"/>
        <v>0.20827977120625515</v>
      </c>
      <c r="D12" s="6">
        <f t="shared" si="0"/>
        <v>0.12623992185619368</v>
      </c>
    </row>
    <row r="13" spans="1:7">
      <c r="A13" s="9" t="s">
        <v>3</v>
      </c>
      <c r="B13" s="31">
        <v>7.8E-2</v>
      </c>
      <c r="C13" s="5">
        <f t="shared" si="0"/>
        <v>3.1502283465580157E-2</v>
      </c>
      <c r="D13" s="6">
        <f t="shared" si="0"/>
        <v>7.2280481468147223E-2</v>
      </c>
    </row>
    <row r="14" spans="1:7">
      <c r="A14" s="9" t="s">
        <v>5</v>
      </c>
      <c r="B14" s="31">
        <v>1.7000000000000001E-2</v>
      </c>
      <c r="C14" s="5">
        <f t="shared" si="0"/>
        <v>7.6285521064202444E-2</v>
      </c>
      <c r="D14" s="6">
        <f t="shared" si="0"/>
        <v>4.0436470888474456E-2</v>
      </c>
    </row>
    <row r="15" spans="1:7">
      <c r="B15" s="10"/>
      <c r="C15" s="11"/>
      <c r="D15" s="12"/>
    </row>
    <row r="16" spans="1:7">
      <c r="A16" s="9" t="s">
        <v>9</v>
      </c>
      <c r="B16" s="18">
        <f>C21</f>
        <v>3.256214759174525E-2</v>
      </c>
    </row>
    <row r="18" spans="1:10">
      <c r="A18" s="8" t="s">
        <v>51</v>
      </c>
    </row>
    <row r="19" spans="1:10">
      <c r="A19" s="17"/>
      <c r="B19" s="28">
        <v>2015</v>
      </c>
      <c r="C19" s="27"/>
      <c r="D19" s="27"/>
      <c r="E19" s="27">
        <v>2016</v>
      </c>
      <c r="F19" s="27"/>
      <c r="G19" s="27"/>
      <c r="H19" s="17"/>
    </row>
    <row r="20" spans="1:10" ht="30">
      <c r="A20" s="24" t="s">
        <v>8</v>
      </c>
      <c r="B20" s="25" t="s">
        <v>60</v>
      </c>
      <c r="C20" s="25" t="s">
        <v>10</v>
      </c>
      <c r="D20" s="25" t="s">
        <v>60</v>
      </c>
      <c r="E20" s="25" t="s">
        <v>61</v>
      </c>
      <c r="F20" s="25" t="s">
        <v>6</v>
      </c>
      <c r="G20" s="25" t="s">
        <v>62</v>
      </c>
      <c r="H20" s="17"/>
      <c r="I20" s="17"/>
    </row>
    <row r="21" spans="1:10">
      <c r="A21" s="9" t="s">
        <v>9</v>
      </c>
      <c r="B21" s="20">
        <f>'WB data'!J3</f>
        <v>73856540.147297695</v>
      </c>
      <c r="C21" s="10">
        <f>D21/B21-1</f>
        <v>3.256214759174525E-2</v>
      </c>
      <c r="D21" s="21">
        <f>SUM(D23:D28)</f>
        <v>76261467.708189666</v>
      </c>
      <c r="E21" s="20">
        <f>D21-B21</f>
        <v>2404927.560891971</v>
      </c>
      <c r="F21" s="10">
        <f t="shared" ref="F21:F28" si="1">D21/$D$21</f>
        <v>1</v>
      </c>
      <c r="G21" s="10">
        <f t="shared" ref="G21:G28" si="2">E21/$E$21</f>
        <v>1</v>
      </c>
      <c r="I21" s="17"/>
    </row>
    <row r="22" spans="1:10" s="17" customFormat="1">
      <c r="A22" s="9"/>
      <c r="B22" s="20"/>
      <c r="C22" s="13"/>
      <c r="D22" s="26"/>
      <c r="E22" s="20"/>
      <c r="F22" s="12"/>
      <c r="G22" s="13"/>
      <c r="H22" s="9"/>
      <c r="I22" s="9"/>
    </row>
    <row r="23" spans="1:10" s="17" customFormat="1">
      <c r="A23" s="9" t="s">
        <v>0</v>
      </c>
      <c r="B23" s="21">
        <f>'WB data'!J12</f>
        <v>8646840.2300924994</v>
      </c>
      <c r="C23" s="10">
        <f>B10</f>
        <v>7.0370000000000002E-2</v>
      </c>
      <c r="D23" s="21">
        <f t="shared" ref="D23:D28" si="3">B23*(1+C23)</f>
        <v>9255318.3770841081</v>
      </c>
      <c r="E23" s="20">
        <f t="shared" ref="E23:E28" si="4">D23-B23</f>
        <v>608478.14699160866</v>
      </c>
      <c r="F23" s="10">
        <f t="shared" si="1"/>
        <v>0.12136297209095263</v>
      </c>
      <c r="G23" s="10">
        <f t="shared" si="2"/>
        <v>0.253013087332214</v>
      </c>
      <c r="H23" s="9"/>
      <c r="I23" s="9"/>
    </row>
    <row r="24" spans="1:10">
      <c r="A24" s="9" t="s">
        <v>1</v>
      </c>
      <c r="B24" s="21">
        <f>'WB data'!J5</f>
        <v>16729188.724063599</v>
      </c>
      <c r="C24" s="10">
        <f>B11</f>
        <v>2.8459999999999999E-2</v>
      </c>
      <c r="D24" s="21">
        <f t="shared" si="3"/>
        <v>17205301.435150448</v>
      </c>
      <c r="E24" s="20">
        <f t="shared" si="4"/>
        <v>476112.71108684875</v>
      </c>
      <c r="F24" s="10">
        <f t="shared" si="1"/>
        <v>0.22560936672482612</v>
      </c>
      <c r="G24" s="10">
        <f t="shared" si="2"/>
        <v>0.19797382625124135</v>
      </c>
    </row>
    <row r="25" spans="1:10">
      <c r="A25" t="s">
        <v>59</v>
      </c>
      <c r="B25" s="21">
        <f>'WB data'!J6+'WB data'!J8</f>
        <v>15580123.17875815</v>
      </c>
      <c r="C25" s="10">
        <f>B12</f>
        <v>1.9486230235376656E-2</v>
      </c>
      <c r="D25" s="21">
        <f>B25*(1+C25)</f>
        <v>15883721.046114959</v>
      </c>
      <c r="E25" s="20">
        <f>D25-B25</f>
        <v>303597.86735680886</v>
      </c>
      <c r="F25" s="10">
        <f t="shared" si="1"/>
        <v>0.20827977120625515</v>
      </c>
      <c r="G25" s="10">
        <f t="shared" si="2"/>
        <v>0.12623992185619368</v>
      </c>
    </row>
    <row r="26" spans="1:10">
      <c r="A26" s="9" t="s">
        <v>3</v>
      </c>
      <c r="B26" s="21">
        <f>'WB data'!J28</f>
        <v>2228581.0512472899</v>
      </c>
      <c r="C26" s="10">
        <f>B13</f>
        <v>7.8E-2</v>
      </c>
      <c r="D26" s="21">
        <f t="shared" si="3"/>
        <v>2402410.3732445785</v>
      </c>
      <c r="E26" s="20">
        <f t="shared" si="4"/>
        <v>173829.32199728861</v>
      </c>
      <c r="F26" s="10">
        <f t="shared" si="1"/>
        <v>3.1502283465580157E-2</v>
      </c>
      <c r="G26" s="10">
        <f t="shared" si="2"/>
        <v>7.2280481468147223E-2</v>
      </c>
      <c r="J26" s="14"/>
    </row>
    <row r="27" spans="1:10">
      <c r="A27" s="9" t="s">
        <v>5</v>
      </c>
      <c r="B27" s="21">
        <f>'WB data'!J7</f>
        <v>5720399.0179351997</v>
      </c>
      <c r="C27" s="10">
        <f>B14</f>
        <v>1.7000000000000001E-2</v>
      </c>
      <c r="D27" s="21">
        <f t="shared" si="3"/>
        <v>5817645.8012400977</v>
      </c>
      <c r="E27" s="20">
        <f t="shared" si="4"/>
        <v>97246.783304898068</v>
      </c>
      <c r="F27" s="10">
        <f t="shared" si="1"/>
        <v>7.6285521064202444E-2</v>
      </c>
      <c r="G27" s="10">
        <f t="shared" si="2"/>
        <v>4.0436470888474456E-2</v>
      </c>
      <c r="J27" s="14"/>
    </row>
    <row r="28" spans="1:10">
      <c r="A28" s="9" t="s">
        <v>49</v>
      </c>
      <c r="B28" s="22">
        <f>B21-SUM(B23:B27)</f>
        <v>24951407.94520095</v>
      </c>
      <c r="C28" s="23">
        <v>2.9884595361999999E-2</v>
      </c>
      <c r="D28" s="22">
        <f t="shared" si="3"/>
        <v>25697070.675355472</v>
      </c>
      <c r="E28" s="20">
        <f t="shared" si="4"/>
        <v>745662.73015452176</v>
      </c>
      <c r="F28" s="10">
        <f t="shared" si="1"/>
        <v>0.33696008544818346</v>
      </c>
      <c r="G28" s="10">
        <f t="shared" si="2"/>
        <v>0.31005621220373081</v>
      </c>
      <c r="J28" s="14"/>
    </row>
    <row r="29" spans="1:10">
      <c r="J29" s="14"/>
    </row>
    <row r="30" spans="1:10">
      <c r="A30" s="17" t="s">
        <v>53</v>
      </c>
      <c r="J30" s="14"/>
    </row>
    <row r="31" spans="1:10">
      <c r="A31" s="17" t="s">
        <v>52</v>
      </c>
      <c r="G31" s="29" t="s">
        <v>63</v>
      </c>
    </row>
  </sheetData>
  <sheetProtection password="CD8B" sheet="1" objects="1" scenarios="1"/>
  <mergeCells count="1">
    <mergeCell ref="C7:D7"/>
  </mergeCells>
  <hyperlinks>
    <hyperlink ref="G31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showGridLines="0" topLeftCell="M1" workbookViewId="0">
      <selection activeCell="M1" sqref="A1:XFD1048576"/>
    </sheetView>
  </sheetViews>
  <sheetFormatPr defaultRowHeight="15"/>
  <cols>
    <col min="1" max="4" width="0" style="34" hidden="1" customWidth="1"/>
    <col min="5" max="5" width="20.5703125" style="34" hidden="1" customWidth="1"/>
    <col min="6" max="12" width="0" style="34" hidden="1" customWidth="1"/>
    <col min="13" max="16384" width="9.140625" style="34"/>
  </cols>
  <sheetData>
    <row r="1" spans="1:12">
      <c r="A1" s="32"/>
      <c r="B1" s="32"/>
      <c r="C1" s="32"/>
      <c r="D1" s="32"/>
      <c r="E1" s="32"/>
      <c r="F1" s="33" t="s">
        <v>11</v>
      </c>
      <c r="G1" s="33" t="s">
        <v>12</v>
      </c>
      <c r="H1" s="33">
        <v>2013</v>
      </c>
      <c r="I1" s="33" t="s">
        <v>13</v>
      </c>
      <c r="J1" s="33" t="s">
        <v>14</v>
      </c>
      <c r="K1" s="33" t="s">
        <v>15</v>
      </c>
      <c r="L1" s="33" t="s">
        <v>16</v>
      </c>
    </row>
    <row r="2" spans="1:12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5" t="s">
        <v>9</v>
      </c>
      <c r="B3" s="35"/>
      <c r="C3" s="35"/>
      <c r="D3" s="35"/>
      <c r="E3" s="35"/>
      <c r="F3" s="36">
        <v>66659852.058607101</v>
      </c>
      <c r="G3" s="36">
        <v>68284009.201340407</v>
      </c>
      <c r="H3" s="36">
        <v>70012045.434581399</v>
      </c>
      <c r="I3" s="36">
        <v>71865918.021218702</v>
      </c>
      <c r="J3" s="36">
        <v>73856540.147297695</v>
      </c>
      <c r="K3" s="36">
        <v>76268406.721617699</v>
      </c>
      <c r="L3" s="36">
        <v>78733205.726609603</v>
      </c>
    </row>
    <row r="4" spans="1:12">
      <c r="A4" s="35"/>
      <c r="B4" s="35" t="s">
        <v>18</v>
      </c>
      <c r="C4" s="35"/>
      <c r="D4" s="35"/>
      <c r="E4" s="35"/>
      <c r="F4" s="36">
        <v>46958640</v>
      </c>
      <c r="G4" s="36">
        <v>47622620</v>
      </c>
      <c r="H4" s="36">
        <v>48296120</v>
      </c>
      <c r="I4" s="36">
        <v>49142230</v>
      </c>
      <c r="J4" s="36">
        <v>50124160</v>
      </c>
      <c r="K4" s="36">
        <v>51312430</v>
      </c>
      <c r="L4" s="36">
        <v>52434000</v>
      </c>
    </row>
    <row r="5" spans="1:12">
      <c r="A5" s="35"/>
      <c r="B5" s="35"/>
      <c r="C5" s="35"/>
      <c r="D5" s="35" t="s">
        <v>19</v>
      </c>
      <c r="E5" s="35"/>
      <c r="F5" s="36">
        <v>15206104.953247501</v>
      </c>
      <c r="G5" s="36">
        <v>15559010.175855201</v>
      </c>
      <c r="H5" s="36">
        <v>15904424.0081953</v>
      </c>
      <c r="I5" s="36">
        <v>16288509.611917</v>
      </c>
      <c r="J5" s="36">
        <v>16729188.724063599</v>
      </c>
      <c r="K5" s="36">
        <v>17205234.518395599</v>
      </c>
      <c r="L5" s="36">
        <v>17618368.330174699</v>
      </c>
    </row>
    <row r="6" spans="1:12">
      <c r="A6" s="35"/>
      <c r="B6" s="35"/>
      <c r="C6" s="35"/>
      <c r="D6" s="35" t="s">
        <v>2</v>
      </c>
      <c r="E6" s="35"/>
      <c r="F6" s="36">
        <v>12784760</v>
      </c>
      <c r="G6" s="36">
        <v>12699340</v>
      </c>
      <c r="H6" s="36">
        <v>12644190</v>
      </c>
      <c r="I6" s="36">
        <v>12756230</v>
      </c>
      <c r="J6" s="37">
        <v>12947220</v>
      </c>
      <c r="K6" s="36">
        <v>13182330</v>
      </c>
      <c r="L6" s="36">
        <v>13393770</v>
      </c>
    </row>
    <row r="7" spans="1:12">
      <c r="A7" s="35"/>
      <c r="B7" s="35"/>
      <c r="C7" s="35"/>
      <c r="D7" s="35" t="s">
        <v>5</v>
      </c>
      <c r="E7" s="35"/>
      <c r="F7" s="36">
        <v>5473614.2542429101</v>
      </c>
      <c r="G7" s="36">
        <v>5569256.7392108003</v>
      </c>
      <c r="H7" s="36">
        <v>5658246.4030037103</v>
      </c>
      <c r="I7" s="36">
        <v>5658159.2660090998</v>
      </c>
      <c r="J7" s="37">
        <v>5720399.0179351997</v>
      </c>
      <c r="K7" s="36">
        <v>5817645.8012400996</v>
      </c>
      <c r="L7" s="36">
        <v>5887457.55085498</v>
      </c>
    </row>
    <row r="8" spans="1:12">
      <c r="A8" s="35"/>
      <c r="B8" s="35"/>
      <c r="C8" s="35"/>
      <c r="D8" s="35" t="s">
        <v>20</v>
      </c>
      <c r="E8" s="35"/>
      <c r="F8" s="36">
        <v>2438326.6557590398</v>
      </c>
      <c r="G8" s="36">
        <v>2454395.9949887102</v>
      </c>
      <c r="H8" s="36">
        <v>2495257.4261093698</v>
      </c>
      <c r="I8" s="36">
        <v>2565124.63404044</v>
      </c>
      <c r="J8" s="37">
        <v>2632903.17875815</v>
      </c>
      <c r="K8" s="36">
        <v>2701391.0461149602</v>
      </c>
      <c r="L8" s="36">
        <v>2760851.3644309998</v>
      </c>
    </row>
    <row r="9" spans="1:12">
      <c r="A9" s="35"/>
      <c r="B9" s="35"/>
      <c r="C9" s="35"/>
      <c r="D9" s="35" t="s">
        <v>21</v>
      </c>
      <c r="E9" s="35"/>
      <c r="F9" s="36">
        <v>1637462.6908090501</v>
      </c>
      <c r="G9" s="36">
        <v>1693136.42415247</v>
      </c>
      <c r="H9" s="36">
        <v>1714398.8239816001</v>
      </c>
      <c r="I9" s="36">
        <v>1724070.44382127</v>
      </c>
      <c r="J9" s="36">
        <v>1676824.7640961099</v>
      </c>
      <c r="K9" s="36">
        <v>1689203.3510185599</v>
      </c>
      <c r="L9" s="36">
        <v>1731533.7177802101</v>
      </c>
    </row>
    <row r="10" spans="1:12">
      <c r="A10" s="35"/>
      <c r="B10" s="35" t="s">
        <v>22</v>
      </c>
      <c r="C10" s="35"/>
      <c r="D10" s="35"/>
      <c r="E10" s="35"/>
      <c r="F10" s="36">
        <v>19701123.851464201</v>
      </c>
      <c r="G10" s="36">
        <v>20661305.487054698</v>
      </c>
      <c r="H10" s="36">
        <v>21715826.003724199</v>
      </c>
      <c r="I10" s="36">
        <v>22723572.723940901</v>
      </c>
      <c r="J10" s="36">
        <v>23732271.691101599</v>
      </c>
      <c r="K10" s="36">
        <v>24955864.252542399</v>
      </c>
      <c r="L10" s="36">
        <v>26299088.7587712</v>
      </c>
    </row>
    <row r="11" spans="1:12">
      <c r="A11" s="35"/>
      <c r="B11" s="35"/>
      <c r="C11" s="35"/>
      <c r="D11" s="35" t="s">
        <v>23</v>
      </c>
      <c r="E11" s="35"/>
      <c r="F11" s="36">
        <v>8225365</v>
      </c>
      <c r="G11" s="36">
        <v>8830754</v>
      </c>
      <c r="H11" s="36">
        <v>9461913</v>
      </c>
      <c r="I11" s="36">
        <v>10110930</v>
      </c>
      <c r="J11" s="36">
        <v>10784460</v>
      </c>
      <c r="K11" s="36">
        <v>11507330</v>
      </c>
      <c r="L11" s="36">
        <v>12266040</v>
      </c>
    </row>
    <row r="12" spans="1:12">
      <c r="A12" s="35"/>
      <c r="B12" s="35"/>
      <c r="C12" s="35"/>
      <c r="D12" s="35"/>
      <c r="E12" s="35" t="s">
        <v>0</v>
      </c>
      <c r="F12" s="36">
        <v>6482031.9844392296</v>
      </c>
      <c r="G12" s="36">
        <v>6978072.8652758095</v>
      </c>
      <c r="H12" s="36">
        <v>7513373.9968822496</v>
      </c>
      <c r="I12" s="36">
        <v>8072035.8935557399</v>
      </c>
      <c r="J12" s="36">
        <v>8646840.2300924994</v>
      </c>
      <c r="K12" s="36">
        <v>9255343.1034866497</v>
      </c>
      <c r="L12" s="36">
        <v>9892796.7722919602</v>
      </c>
    </row>
    <row r="13" spans="1:12">
      <c r="A13" s="35"/>
      <c r="B13" s="35"/>
      <c r="C13" s="35"/>
      <c r="D13" s="35"/>
      <c r="E13" s="35" t="s">
        <v>24</v>
      </c>
      <c r="F13" s="36">
        <v>801681.83768283902</v>
      </c>
      <c r="G13" s="36">
        <v>850023.65857146506</v>
      </c>
      <c r="H13" s="36">
        <v>897448.27345964406</v>
      </c>
      <c r="I13" s="36">
        <v>942541.99787686195</v>
      </c>
      <c r="J13" s="36">
        <v>987256.19025613996</v>
      </c>
      <c r="K13" s="36">
        <v>1041681.2546100999</v>
      </c>
      <c r="L13" s="36">
        <v>1099469.4597227301</v>
      </c>
    </row>
    <row r="14" spans="1:12">
      <c r="A14" s="35"/>
      <c r="B14" s="35"/>
      <c r="C14" s="35"/>
      <c r="D14" s="35"/>
      <c r="E14" s="35" t="s">
        <v>25</v>
      </c>
      <c r="F14" s="36">
        <v>327728.003137213</v>
      </c>
      <c r="G14" s="36">
        <v>351703.69898112299</v>
      </c>
      <c r="H14" s="36">
        <v>361681.95496565598</v>
      </c>
      <c r="I14" s="36">
        <v>364984.76224201103</v>
      </c>
      <c r="J14" s="36">
        <v>377597.02969214099</v>
      </c>
      <c r="K14" s="36">
        <v>392623.65452755202</v>
      </c>
      <c r="L14" s="36">
        <v>408314.46625709097</v>
      </c>
    </row>
    <row r="15" spans="1:12">
      <c r="A15" s="35"/>
      <c r="B15" s="35"/>
      <c r="C15" s="35"/>
      <c r="D15" s="35" t="s">
        <v>26</v>
      </c>
      <c r="E15" s="35"/>
      <c r="F15" s="36">
        <v>1726788.6373030799</v>
      </c>
      <c r="G15" s="36">
        <v>1760031.4214193299</v>
      </c>
      <c r="H15" s="36">
        <v>1825691.8311300799</v>
      </c>
      <c r="I15" s="36">
        <v>1869331.07692521</v>
      </c>
      <c r="J15" s="36">
        <v>1903767.08240798</v>
      </c>
      <c r="K15" s="36">
        <v>1967774.2974956301</v>
      </c>
      <c r="L15" s="36">
        <v>2039447.6447950599</v>
      </c>
    </row>
    <row r="16" spans="1:12">
      <c r="A16" s="35"/>
      <c r="B16" s="35"/>
      <c r="C16" s="35"/>
      <c r="D16" s="35"/>
      <c r="E16" s="35" t="s">
        <v>27</v>
      </c>
      <c r="F16" s="36">
        <v>159150.899359737</v>
      </c>
      <c r="G16" s="36">
        <v>167108.44432657</v>
      </c>
      <c r="H16" s="36">
        <v>177134.950986251</v>
      </c>
      <c r="I16" s="36">
        <v>184818.61595677101</v>
      </c>
      <c r="J16" s="36">
        <v>187902.27038409901</v>
      </c>
      <c r="K16" s="36">
        <v>193266.849035864</v>
      </c>
      <c r="L16" s="36">
        <v>201210.451812432</v>
      </c>
    </row>
    <row r="17" spans="1:12">
      <c r="A17" s="35"/>
      <c r="B17" s="35"/>
      <c r="C17" s="35"/>
      <c r="D17" s="35"/>
      <c r="E17" s="35" t="s">
        <v>28</v>
      </c>
      <c r="F17" s="36">
        <v>795311.57760686497</v>
      </c>
      <c r="G17" s="36">
        <v>812231.51893596502</v>
      </c>
      <c r="H17" s="36">
        <v>846345.24273127504</v>
      </c>
      <c r="I17" s="36">
        <v>870889.25477048196</v>
      </c>
      <c r="J17" s="36">
        <v>897015.93241359701</v>
      </c>
      <c r="K17" s="36">
        <v>931999.55377772695</v>
      </c>
      <c r="L17" s="36">
        <v>966483.53726750298</v>
      </c>
    </row>
    <row r="18" spans="1:12">
      <c r="A18" s="35"/>
      <c r="B18" s="35"/>
      <c r="C18" s="35"/>
      <c r="D18" s="35"/>
      <c r="E18" s="35" t="s">
        <v>29</v>
      </c>
      <c r="F18" s="36">
        <v>169491.31290108</v>
      </c>
      <c r="G18" s="36">
        <v>170508.26169036899</v>
      </c>
      <c r="H18" s="36">
        <v>176476.04996905499</v>
      </c>
      <c r="I18" s="36">
        <v>181515.77018461001</v>
      </c>
      <c r="J18" s="36">
        <v>186871.45743812501</v>
      </c>
      <c r="K18" s="36">
        <v>192915.337509479</v>
      </c>
      <c r="L18" s="36">
        <v>199654.687737878</v>
      </c>
    </row>
    <row r="19" spans="1:12">
      <c r="A19" s="35"/>
      <c r="B19" s="35"/>
      <c r="C19" s="35"/>
      <c r="D19" s="35" t="s">
        <v>30</v>
      </c>
      <c r="E19" s="35"/>
      <c r="F19" s="36">
        <v>5029944</v>
      </c>
      <c r="G19" s="36">
        <v>5159763</v>
      </c>
      <c r="H19" s="36">
        <v>5295733</v>
      </c>
      <c r="I19" s="36">
        <v>5344409</v>
      </c>
      <c r="J19" s="36">
        <v>5363672</v>
      </c>
      <c r="K19" s="36">
        <v>5473577</v>
      </c>
      <c r="L19" s="36">
        <v>5625746</v>
      </c>
    </row>
    <row r="20" spans="1:12">
      <c r="A20" s="35"/>
      <c r="B20" s="35"/>
      <c r="C20" s="35"/>
      <c r="D20" s="35"/>
      <c r="E20" s="35" t="s">
        <v>31</v>
      </c>
      <c r="F20" s="36">
        <v>2201627.39944473</v>
      </c>
      <c r="G20" s="36">
        <v>2224343.8712760098</v>
      </c>
      <c r="H20" s="36">
        <v>2279774.7830798798</v>
      </c>
      <c r="I20" s="36">
        <v>2281981.2257153699</v>
      </c>
      <c r="J20" s="36">
        <v>2252299.8987984299</v>
      </c>
      <c r="K20" s="36">
        <v>2277889.6382866199</v>
      </c>
      <c r="L20" s="36">
        <v>2322555.89632774</v>
      </c>
    </row>
    <row r="21" spans="1:12">
      <c r="A21" s="35"/>
      <c r="B21" s="35"/>
      <c r="C21" s="35"/>
      <c r="D21" s="35"/>
      <c r="E21" s="35" t="s">
        <v>32</v>
      </c>
      <c r="F21" s="36">
        <v>1094162.24875836</v>
      </c>
      <c r="G21" s="36">
        <v>1137743.7085446599</v>
      </c>
      <c r="H21" s="36">
        <v>1154027.2030625299</v>
      </c>
      <c r="I21" s="36">
        <v>1178269.01146583</v>
      </c>
      <c r="J21" s="36">
        <v>1209080.9183678599</v>
      </c>
      <c r="K21" s="36">
        <v>1247778.8237586</v>
      </c>
      <c r="L21" s="36">
        <v>1291465.47515308</v>
      </c>
    </row>
    <row r="22" spans="1:12">
      <c r="A22" s="35"/>
      <c r="B22" s="35"/>
      <c r="C22" s="35"/>
      <c r="D22" s="35"/>
      <c r="E22" s="35" t="s">
        <v>33</v>
      </c>
      <c r="F22" s="36">
        <v>501508.207904084</v>
      </c>
      <c r="G22" s="36">
        <v>505529.105256018</v>
      </c>
      <c r="H22" s="36">
        <v>520115.39497305697</v>
      </c>
      <c r="I22" s="36">
        <v>522925.59656665899</v>
      </c>
      <c r="J22" s="36">
        <v>528575.62389679905</v>
      </c>
      <c r="K22" s="36">
        <v>538015.600034078</v>
      </c>
      <c r="L22" s="36">
        <v>554223.39570465998</v>
      </c>
    </row>
    <row r="23" spans="1:12">
      <c r="A23" s="35"/>
      <c r="B23" s="35"/>
      <c r="C23" s="35"/>
      <c r="D23" s="35" t="s">
        <v>34</v>
      </c>
      <c r="E23" s="35"/>
      <c r="F23" s="36">
        <v>1146115.5037739801</v>
      </c>
      <c r="G23" s="36">
        <v>1161218.9529867901</v>
      </c>
      <c r="H23" s="36">
        <v>1167595.6034345201</v>
      </c>
      <c r="I23" s="36">
        <v>1193735.0477032301</v>
      </c>
      <c r="J23" s="36">
        <v>1220497.16191596</v>
      </c>
      <c r="K23" s="36">
        <v>1265892.7400030701</v>
      </c>
      <c r="L23" s="36">
        <v>1314075.84868949</v>
      </c>
    </row>
    <row r="24" spans="1:12">
      <c r="A24" s="35"/>
      <c r="B24" s="35"/>
      <c r="C24" s="35"/>
      <c r="D24" s="35"/>
      <c r="E24" s="35" t="s">
        <v>35</v>
      </c>
      <c r="F24" s="36">
        <v>229188.849268714</v>
      </c>
      <c r="G24" s="36">
        <v>234116.334301525</v>
      </c>
      <c r="H24" s="36">
        <v>239108.036614938</v>
      </c>
      <c r="I24" s="36">
        <v>246715.70339274101</v>
      </c>
      <c r="J24" s="36">
        <v>257423.76937345901</v>
      </c>
      <c r="K24" s="36">
        <v>269421.042758675</v>
      </c>
      <c r="L24" s="36">
        <v>282462.476101826</v>
      </c>
    </row>
    <row r="25" spans="1:12">
      <c r="A25" s="35"/>
      <c r="B25" s="35"/>
      <c r="C25" s="35"/>
      <c r="D25" s="35"/>
      <c r="E25" s="35" t="s">
        <v>36</v>
      </c>
      <c r="F25" s="36">
        <v>439242.970556513</v>
      </c>
      <c r="G25" s="36">
        <v>410408.14692425099</v>
      </c>
      <c r="H25" s="36">
        <v>402545.38073439698</v>
      </c>
      <c r="I25" s="36">
        <v>417439.55982157</v>
      </c>
      <c r="J25" s="36">
        <v>421613.95541978499</v>
      </c>
      <c r="K25" s="36">
        <v>430046.23452818103</v>
      </c>
      <c r="L25" s="36">
        <v>438647.15921874502</v>
      </c>
    </row>
    <row r="26" spans="1:12">
      <c r="A26" s="35"/>
      <c r="B26" s="35"/>
      <c r="C26" s="35"/>
      <c r="D26" s="35"/>
      <c r="E26" s="35" t="s">
        <v>37</v>
      </c>
      <c r="F26" s="36">
        <v>165766.20058417399</v>
      </c>
      <c r="G26" s="36">
        <v>171240.009226364</v>
      </c>
      <c r="H26" s="36">
        <v>176053.71082304799</v>
      </c>
      <c r="I26" s="36">
        <v>183271.912966793</v>
      </c>
      <c r="J26" s="36">
        <v>188036.98270393</v>
      </c>
      <c r="K26" s="36">
        <v>195370.42502938301</v>
      </c>
      <c r="L26" s="36">
        <v>203185.242030558</v>
      </c>
    </row>
    <row r="27" spans="1:12">
      <c r="A27" s="35"/>
      <c r="B27" s="35"/>
      <c r="C27" s="35"/>
      <c r="D27" s="35" t="s">
        <v>38</v>
      </c>
      <c r="E27" s="35"/>
      <c r="F27" s="36">
        <v>2170409.2536091302</v>
      </c>
      <c r="G27" s="36">
        <v>2288438.0993192</v>
      </c>
      <c r="H27" s="36">
        <v>2431506.6197894001</v>
      </c>
      <c r="I27" s="36">
        <v>2599956.3913093698</v>
      </c>
      <c r="J27" s="36">
        <v>2784204.74151249</v>
      </c>
      <c r="K27" s="36">
        <v>2988477.8879182301</v>
      </c>
      <c r="L27" s="36">
        <v>3213222.0073720901</v>
      </c>
    </row>
    <row r="28" spans="1:12">
      <c r="A28" s="35"/>
      <c r="B28" s="35"/>
      <c r="C28" s="35"/>
      <c r="D28" s="35"/>
      <c r="E28" s="35" t="s">
        <v>39</v>
      </c>
      <c r="F28" s="36">
        <v>1723343.4541207701</v>
      </c>
      <c r="G28" s="36">
        <v>1817621.2544706401</v>
      </c>
      <c r="H28" s="36">
        <v>1934763.7416006499</v>
      </c>
      <c r="I28" s="36">
        <v>2074063.3329430299</v>
      </c>
      <c r="J28" s="36">
        <v>2228581.0512472899</v>
      </c>
      <c r="K28" s="36">
        <v>2402410.3732445799</v>
      </c>
      <c r="L28" s="36">
        <v>2594002.6005108301</v>
      </c>
    </row>
    <row r="29" spans="1:12">
      <c r="A29" s="35"/>
      <c r="B29" s="35"/>
      <c r="C29" s="35"/>
      <c r="D29" s="35"/>
      <c r="E29" s="35" t="s">
        <v>40</v>
      </c>
      <c r="F29" s="36">
        <v>193666.04008014</v>
      </c>
      <c r="G29" s="36">
        <v>201331.106113488</v>
      </c>
      <c r="H29" s="36">
        <v>211217.00151098499</v>
      </c>
      <c r="I29" s="36">
        <v>223268.84454086999</v>
      </c>
      <c r="J29" s="36">
        <v>234097.38350110201</v>
      </c>
      <c r="K29" s="36">
        <v>243695.376224648</v>
      </c>
      <c r="L29" s="36">
        <v>254661.668154757</v>
      </c>
    </row>
    <row r="30" spans="1:12">
      <c r="A30" s="35"/>
      <c r="B30" s="35"/>
      <c r="C30" s="35"/>
      <c r="D30" s="35"/>
      <c r="E30" s="35" t="s">
        <v>41</v>
      </c>
      <c r="F30" s="36">
        <v>167237.409839086</v>
      </c>
      <c r="G30" s="36">
        <v>177380.20841521901</v>
      </c>
      <c r="H30" s="36">
        <v>187771.326942571</v>
      </c>
      <c r="I30" s="36">
        <v>198943.720895654</v>
      </c>
      <c r="J30" s="36">
        <v>211875.062753871</v>
      </c>
      <c r="K30" s="36">
        <v>226070.69195837999</v>
      </c>
      <c r="L30" s="36">
        <v>241217.428319592</v>
      </c>
    </row>
    <row r="31" spans="1:12">
      <c r="A31" s="35"/>
      <c r="B31" s="35"/>
      <c r="C31" s="35"/>
      <c r="D31" s="35" t="s">
        <v>42</v>
      </c>
      <c r="E31" s="35"/>
      <c r="F31" s="36">
        <v>1368146</v>
      </c>
      <c r="G31" s="36">
        <v>1424394</v>
      </c>
      <c r="H31" s="36">
        <v>1494192</v>
      </c>
      <c r="I31" s="36">
        <v>1563081</v>
      </c>
      <c r="J31" s="36">
        <v>1629307</v>
      </c>
      <c r="K31" s="36">
        <v>1703435</v>
      </c>
      <c r="L31" s="36">
        <v>1788452</v>
      </c>
    </row>
    <row r="32" spans="1:12">
      <c r="A32" s="35"/>
      <c r="B32" s="35"/>
      <c r="C32" s="35"/>
      <c r="D32" s="35"/>
      <c r="E32" s="35" t="s">
        <v>43</v>
      </c>
      <c r="F32" s="36">
        <v>378353.30344155902</v>
      </c>
      <c r="G32" s="36">
        <v>387686.78566314001</v>
      </c>
      <c r="H32" s="36">
        <v>395016.485115255</v>
      </c>
      <c r="I32" s="36">
        <v>400777.06804143602</v>
      </c>
      <c r="J32" s="36">
        <v>408941.397625682</v>
      </c>
      <c r="K32" s="36">
        <v>417331.99075518799</v>
      </c>
      <c r="L32" s="36">
        <v>427151.970033483</v>
      </c>
    </row>
    <row r="33" spans="1:12">
      <c r="A33" s="35"/>
      <c r="B33" s="35"/>
      <c r="C33" s="35"/>
      <c r="D33" s="35"/>
      <c r="E33" s="35" t="s">
        <v>44</v>
      </c>
      <c r="F33" s="36">
        <v>385533.34709753998</v>
      </c>
      <c r="G33" s="36">
        <v>402031.38685750897</v>
      </c>
      <c r="H33" s="36">
        <v>423718.63485190098</v>
      </c>
      <c r="I33" s="36">
        <v>449938.41833661799</v>
      </c>
      <c r="J33" s="36">
        <v>470033.11782145698</v>
      </c>
      <c r="K33" s="36">
        <v>493678.16168700298</v>
      </c>
      <c r="L33" s="36">
        <v>520915.57141393702</v>
      </c>
    </row>
    <row r="34" spans="1:12">
      <c r="A34" s="38"/>
      <c r="B34" s="38"/>
      <c r="C34" s="38"/>
      <c r="D34" s="38"/>
      <c r="E34" s="38" t="s">
        <v>45</v>
      </c>
      <c r="F34" s="39">
        <v>85702.596868804801</v>
      </c>
      <c r="G34" s="39">
        <v>92883.889564180296</v>
      </c>
      <c r="H34" s="39">
        <v>106927.189691711</v>
      </c>
      <c r="I34" s="39">
        <v>111644.03234557901</v>
      </c>
      <c r="J34" s="39">
        <v>116639.330436645</v>
      </c>
      <c r="K34" s="39">
        <v>121170.596626775</v>
      </c>
      <c r="L34" s="39">
        <v>127328.279051228</v>
      </c>
    </row>
    <row r="35" spans="1:12">
      <c r="A35" s="40" t="s">
        <v>46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>
      <c r="A36" s="41" t="s">
        <v>47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>
      <c r="A37" s="41" t="s">
        <v>48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</row>
  </sheetData>
  <sheetProtection password="CD8B" sheet="1" objects="1" scenarios="1" selectLockedCells="1" selectUnlockedCells="1"/>
  <mergeCells count="3">
    <mergeCell ref="A35:L35"/>
    <mergeCell ref="A36:L36"/>
    <mergeCell ref="A37:L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WB data</vt:lpstr>
    </vt:vector>
  </TitlesOfParts>
  <Company>Thomson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Mak</dc:creator>
  <cp:lastModifiedBy>Robyn Mak</cp:lastModifiedBy>
  <dcterms:created xsi:type="dcterms:W3CDTF">2015-11-18T18:42:01Z</dcterms:created>
  <dcterms:modified xsi:type="dcterms:W3CDTF">2015-12-15T08:25:14Z</dcterms:modified>
</cp:coreProperties>
</file>