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21360" yWindow="1665" windowWidth="21180" windowHeight="15360"/>
  </bookViews>
  <sheets>
    <sheet name="Calculator" sheetId="4" r:id="rId1"/>
  </sheet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C17" i="4"/>
  <c r="C18"/>
  <c r="C19"/>
  <c r="C20"/>
  <c r="C22"/>
  <c r="C23"/>
  <c r="C24"/>
  <c r="C26"/>
  <c r="C31"/>
  <c r="C30"/>
  <c r="D17"/>
  <c r="D7"/>
  <c r="D18"/>
  <c r="D9"/>
  <c r="D19"/>
  <c r="D20"/>
  <c r="D28"/>
  <c r="D29"/>
  <c r="D32"/>
  <c r="C28"/>
  <c r="C29"/>
  <c r="C32"/>
  <c r="D12"/>
  <c r="C12"/>
  <c r="D11"/>
  <c r="C11"/>
  <c r="D23"/>
  <c r="D13"/>
</calcChain>
</file>

<file path=xl/sharedStrings.xml><?xml version="1.0" encoding="utf-8"?>
<sst xmlns="http://schemas.openxmlformats.org/spreadsheetml/2006/main" count="35" uniqueCount="30">
  <si>
    <t>Leverage multiplier</t>
  </si>
  <si>
    <t>Can hedgies make more money going private?</t>
  </si>
  <si>
    <t>Zero-and-100, plus risk, can beat 2-and-20 with outside funds</t>
  </si>
  <si>
    <t>Gross return on investment, annual</t>
  </si>
  <si>
    <t>Cost of leverage, annual</t>
  </si>
  <si>
    <t>-</t>
  </si>
  <si>
    <t>Fund firepower</t>
  </si>
  <si>
    <t>Gross return on firepower, annual</t>
  </si>
  <si>
    <t>Management fee on AUM, annual</t>
  </si>
  <si>
    <t>Return less mgt fee, annual</t>
  </si>
  <si>
    <t>Performance fee to hedge fund, annual</t>
  </si>
  <si>
    <t>Share of gross return to traders, ann.</t>
  </si>
  <si>
    <t>Net to hedge fund owners, annual</t>
  </si>
  <si>
    <t>Owners' share of management fee, ann.</t>
  </si>
  <si>
    <t>Owners' share of gains paid out, ann.</t>
  </si>
  <si>
    <t>How it works</t>
  </si>
  <si>
    <t>Own funds</t>
  </si>
  <si>
    <t>Assets under management</t>
  </si>
  <si>
    <t>Annual cash flow to fund owners</t>
  </si>
  <si>
    <t>Key figures ($ mln)</t>
  </si>
  <si>
    <t>Background calculations ($ mln)</t>
  </si>
  <si>
    <t>Returns net of leverage, before fees, ann.</t>
  </si>
  <si>
    <t>Gains paid out to investors, annual</t>
  </si>
  <si>
    <t>Owner return, before paying traders, ann.</t>
  </si>
  <si>
    <r>
      <t xml:space="preserve">BlueCrest Capital Management said on Dec. 1 it would return external investors' funds and turn itself into a private investment partnership. The group managed $8 billion of external funds.
This calculator shows how the owners of a hypothetical hedge fund could make more money running just their own money - with higher levels of risk - than a larger pool that includes mostly outside investors' money. The calculator assumes that the owner invests an equal amount of their own capital in both scenarios.
The key inputs are assets under management in the two different cases - the traditional roughly "2-and-20" mangement and performance fee model and the "zero and 100" private management model - as well as the expected annual returns on investment and the amount of leverage employed.
You can change inputs in </t>
    </r>
    <r>
      <rPr>
        <sz val="11"/>
        <color rgb="FF0000FF"/>
        <rFont val="Calibri"/>
        <scheme val="minor"/>
      </rPr>
      <t>blue</t>
    </r>
    <r>
      <rPr>
        <sz val="11"/>
        <color theme="1"/>
        <rFont val="Calibri"/>
        <family val="2"/>
        <scheme val="minor"/>
      </rPr>
      <t xml:space="preserve">. For more calculators and financial insight, visit
</t>
    </r>
    <r>
      <rPr>
        <sz val="11"/>
        <color rgb="FF0000FF"/>
        <rFont val="Calibri"/>
        <scheme val="minor"/>
      </rPr>
      <t>www.breakingviews.com</t>
    </r>
    <r>
      <rPr>
        <sz val="11"/>
        <color theme="1"/>
        <rFont val="Calibri"/>
        <family val="2"/>
        <scheme val="minor"/>
      </rPr>
      <t xml:space="preserve">.
</t>
    </r>
    <r>
      <rPr>
        <b/>
        <i/>
        <sz val="11"/>
        <color theme="1"/>
        <rFont val="Calibri"/>
        <scheme val="minor"/>
      </rPr>
      <t>By Neil Unmack and Richard Beales</t>
    </r>
  </si>
  <si>
    <t>funds - "2&amp;20"</t>
  </si>
  <si>
    <t xml:space="preserve"> - "0&amp;100"</t>
  </si>
  <si>
    <t>Own + outside</t>
  </si>
  <si>
    <t>Return on AUM before fees, annual</t>
  </si>
  <si>
    <t>Increase/decrease in CF under zero-and-100</t>
  </si>
</sst>
</file>

<file path=xl/styles.xml><?xml version="1.0" encoding="utf-8"?>
<styleSheet xmlns="http://schemas.openxmlformats.org/spreadsheetml/2006/main">
  <numFmts count="3">
    <numFmt numFmtId="164" formatCode="&quot;$&quot;#,##0"/>
    <numFmt numFmtId="165" formatCode="0.0"/>
    <numFmt numFmtId="166" formatCode="0.0%"/>
  </numFmts>
  <fonts count="14">
    <font>
      <sz val="11"/>
      <color theme="1"/>
      <name val="Calibri"/>
      <family val="2"/>
      <scheme val="minor"/>
    </font>
    <font>
      <b/>
      <sz val="11"/>
      <color theme="1"/>
      <name val="Calibri"/>
      <family val="2"/>
      <scheme val="minor"/>
    </font>
    <font>
      <sz val="11"/>
      <color rgb="FF0070C0"/>
      <name val="Calibri"/>
      <family val="2"/>
      <scheme val="minor"/>
    </font>
    <font>
      <u/>
      <sz val="11"/>
      <color theme="1"/>
      <name val="Calibri"/>
      <family val="2"/>
      <scheme val="minor"/>
    </font>
    <font>
      <b/>
      <sz val="16"/>
      <color theme="1"/>
      <name val="Calibri"/>
      <scheme val="minor"/>
    </font>
    <font>
      <sz val="11"/>
      <color rgb="FF0000FF"/>
      <name val="Calibri"/>
      <scheme val="minor"/>
    </font>
    <font>
      <u/>
      <sz val="11"/>
      <color theme="10"/>
      <name val="Calibri"/>
      <family val="2"/>
      <scheme val="minor"/>
    </font>
    <font>
      <u/>
      <sz val="11"/>
      <color theme="11"/>
      <name val="Calibri"/>
      <family val="2"/>
      <scheme val="minor"/>
    </font>
    <font>
      <i/>
      <sz val="11"/>
      <color theme="1"/>
      <name val="Calibri"/>
      <scheme val="minor"/>
    </font>
    <font>
      <i/>
      <u/>
      <sz val="11"/>
      <color theme="1"/>
      <name val="Calibri"/>
      <scheme val="minor"/>
    </font>
    <font>
      <sz val="11"/>
      <color rgb="FF800000"/>
      <name val="Calibri"/>
      <scheme val="minor"/>
    </font>
    <font>
      <u/>
      <sz val="11"/>
      <color rgb="FF800000"/>
      <name val="Calibri"/>
      <scheme val="minor"/>
    </font>
    <font>
      <b/>
      <i/>
      <sz val="11"/>
      <color theme="1"/>
      <name val="Calibri"/>
      <scheme val="minor"/>
    </font>
    <font>
      <b/>
      <i/>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6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27">
    <xf numFmtId="0" fontId="0" fillId="0" borderId="0" xfId="0"/>
    <xf numFmtId="0" fontId="1" fillId="0" borderId="0" xfId="0" applyFont="1"/>
    <xf numFmtId="164" fontId="0" fillId="0" borderId="0" xfId="0" applyNumberFormat="1"/>
    <xf numFmtId="166" fontId="2" fillId="0" borderId="0" xfId="0" applyNumberFormat="1" applyFont="1"/>
    <xf numFmtId="164" fontId="3" fillId="0" borderId="0" xfId="0" applyNumberFormat="1" applyFont="1"/>
    <xf numFmtId="0" fontId="3" fillId="0" borderId="0" xfId="0" applyFont="1"/>
    <xf numFmtId="0" fontId="4" fillId="0" borderId="0" xfId="0" applyFont="1"/>
    <xf numFmtId="166" fontId="0" fillId="0" borderId="0" xfId="0" applyNumberFormat="1"/>
    <xf numFmtId="166" fontId="5" fillId="0" borderId="0" xfId="0" applyNumberFormat="1" applyFont="1"/>
    <xf numFmtId="165" fontId="5" fillId="0" borderId="0" xfId="0" applyNumberFormat="1" applyFont="1"/>
    <xf numFmtId="0" fontId="8" fillId="0" borderId="0" xfId="0" applyFont="1" applyAlignment="1">
      <alignment horizontal="right"/>
    </xf>
    <xf numFmtId="0" fontId="9" fillId="0" borderId="0" xfId="0" applyFont="1" applyAlignment="1">
      <alignment horizontal="right"/>
    </xf>
    <xf numFmtId="0" fontId="0" fillId="0" borderId="0" xfId="0" applyFont="1"/>
    <xf numFmtId="164" fontId="5" fillId="0" borderId="0" xfId="0" applyNumberFormat="1" applyFont="1"/>
    <xf numFmtId="164" fontId="0" fillId="0" borderId="0" xfId="0" applyNumberFormat="1" applyFont="1"/>
    <xf numFmtId="164" fontId="10" fillId="0" borderId="0" xfId="0" applyNumberFormat="1" applyFont="1"/>
    <xf numFmtId="164" fontId="11" fillId="0" borderId="0" xfId="0" applyNumberFormat="1" applyFont="1"/>
    <xf numFmtId="0" fontId="5" fillId="0" borderId="0" xfId="0" applyFont="1"/>
    <xf numFmtId="0" fontId="13" fillId="0" borderId="0" xfId="0" applyFont="1"/>
    <xf numFmtId="0" fontId="1" fillId="0" borderId="4" xfId="0" applyFont="1" applyBorder="1"/>
    <xf numFmtId="164" fontId="1" fillId="0" borderId="4" xfId="0" applyNumberFormat="1" applyFont="1" applyBorder="1" applyAlignment="1">
      <alignment horizontal="right"/>
    </xf>
    <xf numFmtId="164" fontId="1" fillId="0" borderId="4" xfId="0" applyNumberFormat="1" applyFont="1" applyBorder="1"/>
    <xf numFmtId="0" fontId="1" fillId="2" borderId="1" xfId="0" applyFont="1" applyFill="1" applyBorder="1"/>
    <xf numFmtId="0" fontId="0" fillId="2" borderId="2" xfId="0" applyFill="1" applyBorder="1"/>
    <xf numFmtId="0" fontId="0" fillId="2" borderId="2" xfId="0" applyFill="1" applyBorder="1" applyAlignment="1">
      <alignment vertical="top" wrapText="1"/>
    </xf>
    <xf numFmtId="0" fontId="0" fillId="2" borderId="2" xfId="0" applyFill="1" applyBorder="1" applyAlignment="1">
      <alignment wrapText="1"/>
    </xf>
    <xf numFmtId="0" fontId="0" fillId="2" borderId="3" xfId="0" applyFill="1" applyBorder="1" applyAlignment="1">
      <alignment wrapText="1"/>
    </xf>
  </cellXfs>
  <cellStyles count="6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444500</xdr:colOff>
      <xdr:row>0</xdr:row>
      <xdr:rowOff>30480</xdr:rowOff>
    </xdr:from>
    <xdr:to>
      <xdr:col>6</xdr:col>
      <xdr:colOff>134</xdr:colOff>
      <xdr:row>1</xdr:row>
      <xdr:rowOff>109790</xdr:rowOff>
    </xdr:to>
    <xdr:pic>
      <xdr:nvPicPr>
        <xdr:cNvPr id="2" name="Picture 7" descr="Reuters breakingview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092700" y="30480"/>
          <a:ext cx="2245494" cy="34601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5"/>
  <sheetViews>
    <sheetView tabSelected="1" zoomScaleNormal="100" zoomScalePageLayoutView="125" workbookViewId="0"/>
  </sheetViews>
  <sheetFormatPr defaultColWidth="8.85546875" defaultRowHeight="15"/>
  <cols>
    <col min="1" max="1" width="35.28515625" customWidth="1"/>
    <col min="2" max="2" width="6.85546875" customWidth="1"/>
    <col min="3" max="3" width="12.5703125" customWidth="1"/>
    <col min="4" max="4" width="12.7109375" customWidth="1"/>
    <col min="5" max="5" width="2.28515625" customWidth="1"/>
    <col min="6" max="6" width="40.28515625" customWidth="1"/>
  </cols>
  <sheetData>
    <row r="1" spans="1:6" ht="21">
      <c r="A1" s="6" t="s">
        <v>1</v>
      </c>
    </row>
    <row r="2" spans="1:6">
      <c r="A2" t="s">
        <v>2</v>
      </c>
    </row>
    <row r="4" spans="1:6">
      <c r="A4" s="18" t="s">
        <v>19</v>
      </c>
      <c r="B4" s="1"/>
      <c r="C4" s="10" t="s">
        <v>27</v>
      </c>
      <c r="D4" s="10" t="s">
        <v>16</v>
      </c>
      <c r="F4" s="22" t="s">
        <v>15</v>
      </c>
    </row>
    <row r="5" spans="1:6">
      <c r="A5" s="1"/>
      <c r="B5" s="1"/>
      <c r="C5" s="11" t="s">
        <v>25</v>
      </c>
      <c r="D5" s="11" t="s">
        <v>26</v>
      </c>
      <c r="F5" s="23"/>
    </row>
    <row r="6" spans="1:6">
      <c r="A6" t="s">
        <v>17</v>
      </c>
      <c r="B6" s="12"/>
      <c r="C6" s="13">
        <v>8000</v>
      </c>
      <c r="D6" s="13">
        <v>1500</v>
      </c>
      <c r="F6" s="24" t="s">
        <v>24</v>
      </c>
    </row>
    <row r="7" spans="1:6">
      <c r="A7" t="s">
        <v>3</v>
      </c>
      <c r="C7" s="8">
        <v>7.0000000000000007E-2</v>
      </c>
      <c r="D7" s="7">
        <f>C7</f>
        <v>7.0000000000000007E-2</v>
      </c>
      <c r="F7" s="24"/>
    </row>
    <row r="8" spans="1:6">
      <c r="A8" t="s">
        <v>0</v>
      </c>
      <c r="C8" s="9">
        <v>2</v>
      </c>
      <c r="D8" s="9">
        <v>4</v>
      </c>
      <c r="F8" s="24"/>
    </row>
    <row r="9" spans="1:6">
      <c r="A9" t="s">
        <v>4</v>
      </c>
      <c r="C9" s="8">
        <v>0.03</v>
      </c>
      <c r="D9" s="7">
        <f>C9</f>
        <v>0.03</v>
      </c>
      <c r="F9" s="24"/>
    </row>
    <row r="10" spans="1:6">
      <c r="F10" s="24"/>
    </row>
    <row r="11" spans="1:6">
      <c r="A11" t="s">
        <v>28</v>
      </c>
      <c r="C11" s="7">
        <f>C20/C6</f>
        <v>0.11</v>
      </c>
      <c r="D11" s="7">
        <f>D20/D6</f>
        <v>0.19000000000000003</v>
      </c>
      <c r="F11" s="24"/>
    </row>
    <row r="12" spans="1:6">
      <c r="A12" t="s">
        <v>18</v>
      </c>
      <c r="C12" s="2">
        <f>C32</f>
        <v>187.125</v>
      </c>
      <c r="D12" s="2">
        <f>D32</f>
        <v>222.00000000000006</v>
      </c>
      <c r="F12" s="24"/>
    </row>
    <row r="13" spans="1:6" s="1" customFormat="1">
      <c r="A13" s="19" t="s">
        <v>29</v>
      </c>
      <c r="B13" s="19"/>
      <c r="C13" s="20" t="s">
        <v>5</v>
      </c>
      <c r="D13" s="21">
        <f>D12-C12</f>
        <v>34.875000000000057</v>
      </c>
      <c r="F13" s="24"/>
    </row>
    <row r="14" spans="1:6">
      <c r="B14" s="2"/>
      <c r="F14" s="24"/>
    </row>
    <row r="15" spans="1:6">
      <c r="A15" s="18" t="s">
        <v>20</v>
      </c>
      <c r="C15" s="10" t="s">
        <v>27</v>
      </c>
      <c r="D15" s="10" t="s">
        <v>16</v>
      </c>
      <c r="F15" s="24"/>
    </row>
    <row r="16" spans="1:6">
      <c r="C16" s="11" t="s">
        <v>25</v>
      </c>
      <c r="D16" s="11" t="s">
        <v>26</v>
      </c>
      <c r="F16" s="24"/>
    </row>
    <row r="17" spans="1:6">
      <c r="A17" t="s">
        <v>6</v>
      </c>
      <c r="C17" s="2">
        <f>C6*C8</f>
        <v>16000</v>
      </c>
      <c r="D17" s="2">
        <f>D6*D8</f>
        <v>6000</v>
      </c>
      <c r="F17" s="24"/>
    </row>
    <row r="18" spans="1:6">
      <c r="A18" t="s">
        <v>7</v>
      </c>
      <c r="B18" s="3"/>
      <c r="C18" s="2">
        <f>C17*C7</f>
        <v>1120</v>
      </c>
      <c r="D18" s="2">
        <f>D17*D7</f>
        <v>420.00000000000006</v>
      </c>
      <c r="F18" s="24"/>
    </row>
    <row r="19" spans="1:6">
      <c r="A19" s="5" t="s">
        <v>4</v>
      </c>
      <c r="B19" s="3"/>
      <c r="C19" s="4">
        <f>-(C17-C6)*C9</f>
        <v>-240</v>
      </c>
      <c r="D19" s="4">
        <f>-(D17-D6)*D9</f>
        <v>-135</v>
      </c>
      <c r="F19" s="24"/>
    </row>
    <row r="20" spans="1:6">
      <c r="A20" t="s">
        <v>21</v>
      </c>
      <c r="C20" s="2">
        <f>C18+C19</f>
        <v>880</v>
      </c>
      <c r="D20" s="2">
        <f>D18+D19</f>
        <v>285.00000000000006</v>
      </c>
      <c r="F20" s="24"/>
    </row>
    <row r="21" spans="1:6">
      <c r="F21" s="24"/>
    </row>
    <row r="22" spans="1:6">
      <c r="A22" t="s">
        <v>8</v>
      </c>
      <c r="B22" s="8">
        <v>1.4999999999999999E-2</v>
      </c>
      <c r="C22" s="2">
        <f>C6*B22</f>
        <v>120</v>
      </c>
      <c r="D22" s="15">
        <v>0</v>
      </c>
      <c r="F22" s="24"/>
    </row>
    <row r="23" spans="1:6" s="12" customFormat="1">
      <c r="A23" s="12" t="s">
        <v>9</v>
      </c>
      <c r="B23" s="17"/>
      <c r="C23" s="14">
        <f>C20-C22</f>
        <v>760</v>
      </c>
      <c r="D23" s="14">
        <f>D20+D22</f>
        <v>285.00000000000006</v>
      </c>
      <c r="F23" s="24"/>
    </row>
    <row r="24" spans="1:6">
      <c r="A24" t="s">
        <v>10</v>
      </c>
      <c r="B24" s="8">
        <v>0.15</v>
      </c>
      <c r="C24" s="2">
        <f>IF(C23&gt;0,C23*B24,0)</f>
        <v>114</v>
      </c>
      <c r="D24" s="15">
        <v>0</v>
      </c>
      <c r="F24" s="24"/>
    </row>
    <row r="25" spans="1:6">
      <c r="B25" s="8"/>
      <c r="C25" s="2"/>
      <c r="D25" s="15"/>
      <c r="F25" s="24"/>
    </row>
    <row r="26" spans="1:6">
      <c r="A26" t="s">
        <v>22</v>
      </c>
      <c r="B26" s="8"/>
      <c r="C26" s="2">
        <f>IF(C20&gt;0,C20-C24,0)</f>
        <v>766</v>
      </c>
      <c r="D26" s="15">
        <v>0</v>
      </c>
      <c r="F26" s="24"/>
    </row>
    <row r="27" spans="1:6">
      <c r="B27" s="17"/>
      <c r="F27" s="24"/>
    </row>
    <row r="28" spans="1:6" s="12" customFormat="1">
      <c r="A28" t="s">
        <v>23</v>
      </c>
      <c r="B28" s="8"/>
      <c r="C28" s="14">
        <f>C20+C22-C26</f>
        <v>234</v>
      </c>
      <c r="D28" s="14">
        <f>D20+D22-D26</f>
        <v>285.00000000000006</v>
      </c>
      <c r="F28" s="24"/>
    </row>
    <row r="29" spans="1:6">
      <c r="A29" t="s">
        <v>11</v>
      </c>
      <c r="B29" s="8">
        <v>0.15</v>
      </c>
      <c r="C29" s="2">
        <f>-$B29*C18</f>
        <v>-168</v>
      </c>
      <c r="D29" s="2">
        <f>-$B29*D18</f>
        <v>-63.000000000000007</v>
      </c>
      <c r="F29" s="25"/>
    </row>
    <row r="30" spans="1:6">
      <c r="A30" t="s">
        <v>13</v>
      </c>
      <c r="B30" s="3"/>
      <c r="C30" s="2">
        <f>-C22*D6/C6</f>
        <v>-22.5</v>
      </c>
      <c r="D30" s="15">
        <v>0</v>
      </c>
      <c r="F30" s="25"/>
    </row>
    <row r="31" spans="1:6">
      <c r="A31" s="5" t="s">
        <v>14</v>
      </c>
      <c r="B31" s="3"/>
      <c r="C31" s="4">
        <f>C26*D6/C6</f>
        <v>143.625</v>
      </c>
      <c r="D31" s="16">
        <v>0</v>
      </c>
      <c r="F31" s="25"/>
    </row>
    <row r="32" spans="1:6">
      <c r="A32" t="s">
        <v>12</v>
      </c>
      <c r="C32" s="2">
        <f>SUM(C28:C31)</f>
        <v>187.125</v>
      </c>
      <c r="D32" s="2">
        <f>SUM(D28:D31)</f>
        <v>222.00000000000006</v>
      </c>
      <c r="F32" s="26"/>
    </row>
    <row r="33" spans="3:4">
      <c r="C33" s="2"/>
      <c r="D33" s="2"/>
    </row>
    <row r="35" spans="3:4">
      <c r="C35" s="2"/>
    </row>
  </sheetData>
  <sheetProtection password="FD44" sheet="1" objects="1" scenarios="1"/>
  <protectedRanges>
    <protectedRange sqref="C6:C9 D6 D8 B22 B24 B29" name="Range1"/>
  </protectedRanges>
  <mergeCells count="1">
    <mergeCell ref="F6:F32"/>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Company>Thomson Reuters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reuters</dc:creator>
  <cp:lastModifiedBy>reuters</cp:lastModifiedBy>
  <dcterms:created xsi:type="dcterms:W3CDTF">2015-12-01T18:57:03Z</dcterms:created>
  <dcterms:modified xsi:type="dcterms:W3CDTF">2015-12-03T22:08:30Z</dcterms:modified>
</cp:coreProperties>
</file>